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1"/>
  </bookViews>
  <sheets>
    <sheet name="特性図" sheetId="1" r:id="rId1"/>
    <sheet name="電圧・温度入力" sheetId="2" r:id="rId2"/>
  </sheets>
  <definedNames/>
  <calcPr fullCalcOnLoad="1"/>
</workbook>
</file>

<file path=xl/sharedStrings.xml><?xml version="1.0" encoding="utf-8"?>
<sst xmlns="http://schemas.openxmlformats.org/spreadsheetml/2006/main" count="58" uniqueCount="24">
  <si>
    <t>温度(℃)</t>
  </si>
  <si>
    <t>絶対温度(ｋ)</t>
  </si>
  <si>
    <t>AthlonXP</t>
  </si>
  <si>
    <t>Celeron336</t>
  </si>
  <si>
    <t>AthlonXP定数</t>
  </si>
  <si>
    <t>Celeron336定数</t>
  </si>
  <si>
    <t>絶対温度</t>
  </si>
  <si>
    <t>℃</t>
  </si>
  <si>
    <t>Ahlon温度</t>
  </si>
  <si>
    <t>←温度を入力</t>
  </si>
  <si>
    <t>Ahlon電圧</t>
  </si>
  <si>
    <t>←電圧を入力</t>
  </si>
  <si>
    <t>絶対温度</t>
  </si>
  <si>
    <t>℃</t>
  </si>
  <si>
    <t>Celeron温度</t>
  </si>
  <si>
    <t>Celeron電圧</t>
  </si>
  <si>
    <t>室温</t>
  </si>
  <si>
    <t>加温</t>
  </si>
  <si>
    <t>↓定数1.8198</t>
  </si>
  <si>
    <t>↓定数1.8200</t>
  </si>
  <si>
    <t>↓定数1.8677</t>
  </si>
  <si>
    <t>↓定数1.8180</t>
  </si>
  <si>
    <t>↓定数1.8678</t>
  </si>
  <si>
    <t>加熱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</si>
</sst>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"/>
    <numFmt numFmtId="178" formatCode="0.0_ "/>
    <numFmt numFmtId="179" formatCode="0.0000_);[Red]\(0.0000\)"/>
    <numFmt numFmtId="180" formatCode="0_);[Red]\(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8.75"/>
      <name val="ＭＳ Ｐゴシック"/>
      <family val="3"/>
    </font>
    <font>
      <sz val="12"/>
      <name val="ＭＳ Ｐゴシック"/>
      <family val="3"/>
    </font>
    <font>
      <sz val="9.75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0" fillId="0" borderId="1" xfId="0" applyBorder="1" applyAlignment="1">
      <alignment/>
    </xf>
    <xf numFmtId="178" fontId="0" fillId="0" borderId="1" xfId="0" applyNumberFormat="1" applyBorder="1" applyAlignment="1">
      <alignment wrapText="1"/>
    </xf>
    <xf numFmtId="0" fontId="0" fillId="0" borderId="3" xfId="0" applyFill="1" applyBorder="1" applyAlignment="1">
      <alignment wrapText="1"/>
    </xf>
    <xf numFmtId="177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179" fontId="0" fillId="0" borderId="4" xfId="0" applyNumberFormat="1" applyBorder="1" applyAlignment="1">
      <alignment wrapText="1"/>
    </xf>
    <xf numFmtId="179" fontId="0" fillId="0" borderId="4" xfId="0" applyNumberFormat="1" applyBorder="1" applyAlignment="1">
      <alignment/>
    </xf>
    <xf numFmtId="179" fontId="0" fillId="4" borderId="4" xfId="0" applyNumberFormat="1" applyFill="1" applyBorder="1" applyAlignment="1">
      <alignment/>
    </xf>
    <xf numFmtId="179" fontId="0" fillId="0" borderId="0" xfId="0" applyNumberFormat="1" applyAlignment="1">
      <alignment/>
    </xf>
    <xf numFmtId="179" fontId="0" fillId="0" borderId="1" xfId="0" applyNumberFormat="1" applyFill="1" applyBorder="1" applyAlignment="1">
      <alignment wrapText="1"/>
    </xf>
    <xf numFmtId="0" fontId="0" fillId="0" borderId="1" xfId="0" applyFill="1" applyBorder="1" applyAlignment="1">
      <alignment/>
    </xf>
    <xf numFmtId="177" fontId="0" fillId="0" borderId="1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/>
    </xf>
    <xf numFmtId="0" fontId="0" fillId="2" borderId="1" xfId="0" applyFill="1" applyBorder="1" applyAlignment="1">
      <alignment/>
    </xf>
    <xf numFmtId="0" fontId="0" fillId="2" borderId="4" xfId="0" applyFill="1" applyBorder="1" applyAlignment="1">
      <alignment/>
    </xf>
    <xf numFmtId="2" fontId="0" fillId="0" borderId="1" xfId="0" applyNumberFormat="1" applyBorder="1" applyAlignment="1">
      <alignment/>
    </xf>
    <xf numFmtId="176" fontId="0" fillId="0" borderId="1" xfId="0" applyNumberFormat="1" applyBorder="1" applyAlignment="1">
      <alignment/>
    </xf>
    <xf numFmtId="177" fontId="0" fillId="0" borderId="0" xfId="0" applyNumberFormat="1" applyBorder="1" applyAlignment="1">
      <alignment/>
    </xf>
    <xf numFmtId="0" fontId="0" fillId="3" borderId="4" xfId="0" applyFill="1" applyBorder="1" applyAlignment="1">
      <alignment wrapText="1"/>
    </xf>
    <xf numFmtId="179" fontId="0" fillId="0" borderId="0" xfId="0" applyNumberFormat="1" applyFill="1" applyBorder="1" applyAlignment="1">
      <alignment wrapText="1"/>
    </xf>
    <xf numFmtId="179" fontId="0" fillId="0" borderId="0" xfId="0" applyNumberFormat="1" applyBorder="1" applyAlignment="1">
      <alignment/>
    </xf>
    <xf numFmtId="0" fontId="2" fillId="0" borderId="0" xfId="0" applyFont="1" applyAlignment="1">
      <alignment/>
    </xf>
    <xf numFmtId="179" fontId="0" fillId="0" borderId="0" xfId="0" applyNumberFormat="1" applyFill="1" applyBorder="1" applyAlignment="1">
      <alignment/>
    </xf>
    <xf numFmtId="179" fontId="0" fillId="0" borderId="4" xfId="0" applyNumberFormat="1" applyFill="1" applyBorder="1" applyAlignment="1">
      <alignment/>
    </xf>
    <xf numFmtId="0" fontId="2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17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4" borderId="2" xfId="0" applyFill="1" applyBorder="1" applyAlignment="1">
      <alignment wrapText="1"/>
    </xf>
    <xf numFmtId="0" fontId="0" fillId="0" borderId="4" xfId="0" applyBorder="1" applyAlignment="1">
      <alignment/>
    </xf>
    <xf numFmtId="0" fontId="0" fillId="4" borderId="4" xfId="0" applyFill="1" applyBorder="1" applyAlignment="1">
      <alignment wrapText="1"/>
    </xf>
    <xf numFmtId="177" fontId="0" fillId="0" borderId="6" xfId="0" applyNumberFormat="1" applyBorder="1" applyAlignment="1">
      <alignment/>
    </xf>
    <xf numFmtId="179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3" borderId="11" xfId="0" applyFill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179" fontId="0" fillId="0" borderId="16" xfId="0" applyNumberFormat="1" applyBorder="1" applyAlignment="1">
      <alignment/>
    </xf>
    <xf numFmtId="179" fontId="0" fillId="4" borderId="17" xfId="0" applyNumberFormat="1" applyFill="1" applyBorder="1" applyAlignment="1">
      <alignment/>
    </xf>
    <xf numFmtId="179" fontId="0" fillId="0" borderId="18" xfId="0" applyNumberFormat="1" applyBorder="1" applyAlignment="1">
      <alignment/>
    </xf>
    <xf numFmtId="179" fontId="0" fillId="0" borderId="19" xfId="0" applyNumberFormat="1" applyBorder="1" applyAlignment="1">
      <alignment/>
    </xf>
    <xf numFmtId="179" fontId="0" fillId="0" borderId="20" xfId="0" applyNumberFormat="1" applyBorder="1" applyAlignment="1">
      <alignment/>
    </xf>
    <xf numFmtId="2" fontId="0" fillId="0" borderId="5" xfId="0" applyNumberFormat="1" applyBorder="1" applyAlignment="1">
      <alignment wrapText="1"/>
    </xf>
    <xf numFmtId="0" fontId="0" fillId="0" borderId="5" xfId="0" applyBorder="1" applyAlignment="1">
      <alignment wrapText="1"/>
    </xf>
    <xf numFmtId="177" fontId="0" fillId="0" borderId="5" xfId="0" applyNumberFormat="1" applyBorder="1" applyAlignment="1">
      <alignment wrapText="1"/>
    </xf>
    <xf numFmtId="176" fontId="0" fillId="2" borderId="12" xfId="0" applyNumberFormat="1" applyFill="1" applyBorder="1" applyAlignment="1">
      <alignment wrapText="1"/>
    </xf>
    <xf numFmtId="0" fontId="0" fillId="2" borderId="13" xfId="0" applyFill="1" applyBorder="1" applyAlignment="1">
      <alignment wrapText="1"/>
    </xf>
    <xf numFmtId="177" fontId="0" fillId="0" borderId="12" xfId="0" applyNumberFormat="1" applyBorder="1" applyAlignment="1">
      <alignment wrapText="1"/>
    </xf>
    <xf numFmtId="178" fontId="0" fillId="0" borderId="13" xfId="0" applyNumberFormat="1" applyBorder="1" applyAlignment="1">
      <alignment wrapText="1"/>
    </xf>
    <xf numFmtId="177" fontId="0" fillId="0" borderId="14" xfId="0" applyNumberFormat="1" applyBorder="1" applyAlignment="1">
      <alignment/>
    </xf>
    <xf numFmtId="177" fontId="0" fillId="0" borderId="15" xfId="0" applyNumberFormat="1" applyBorder="1" applyAlignment="1">
      <alignment/>
    </xf>
    <xf numFmtId="179" fontId="0" fillId="4" borderId="16" xfId="0" applyNumberFormat="1" applyFill="1" applyBorder="1" applyAlignment="1">
      <alignment/>
    </xf>
    <xf numFmtId="179" fontId="0" fillId="0" borderId="17" xfId="0" applyNumberFormat="1" applyBorder="1" applyAlignment="1">
      <alignment/>
    </xf>
    <xf numFmtId="0" fontId="0" fillId="0" borderId="19" xfId="0" applyBorder="1" applyAlignment="1">
      <alignment/>
    </xf>
    <xf numFmtId="179" fontId="0" fillId="4" borderId="19" xfId="0" applyNumberFormat="1" applyFill="1" applyBorder="1" applyAlignment="1">
      <alignment/>
    </xf>
    <xf numFmtId="179" fontId="0" fillId="0" borderId="19" xfId="0" applyNumberFormat="1" applyFill="1" applyBorder="1" applyAlignment="1">
      <alignment/>
    </xf>
    <xf numFmtId="179" fontId="0" fillId="0" borderId="20" xfId="0" applyNumberFormat="1" applyFill="1" applyBorder="1" applyAlignment="1">
      <alignment/>
    </xf>
    <xf numFmtId="0" fontId="0" fillId="3" borderId="16" xfId="0" applyFill="1" applyBorder="1" applyAlignment="1">
      <alignment wrapText="1"/>
    </xf>
    <xf numFmtId="179" fontId="0" fillId="0" borderId="18" xfId="0" applyNumberFormat="1" applyFill="1" applyBorder="1" applyAlignment="1">
      <alignment/>
    </xf>
    <xf numFmtId="0" fontId="0" fillId="0" borderId="8" xfId="0" applyBorder="1" applyAlignment="1">
      <alignment horizontal="right"/>
    </xf>
    <xf numFmtId="0" fontId="0" fillId="3" borderId="12" xfId="0" applyFill="1" applyBorder="1" applyAlignment="1">
      <alignment wrapText="1"/>
    </xf>
    <xf numFmtId="0" fontId="0" fillId="5" borderId="13" xfId="0" applyFill="1" applyBorder="1" applyAlignment="1">
      <alignment wrapText="1"/>
    </xf>
    <xf numFmtId="0" fontId="0" fillId="5" borderId="13" xfId="0" applyFill="1" applyBorder="1" applyAlignment="1">
      <alignment/>
    </xf>
    <xf numFmtId="178" fontId="0" fillId="0" borderId="12" xfId="0" applyNumberFormat="1" applyBorder="1" applyAlignment="1">
      <alignment wrapText="1"/>
    </xf>
    <xf numFmtId="178" fontId="0" fillId="5" borderId="13" xfId="0" applyNumberFormat="1" applyFill="1" applyBorder="1" applyAlignment="1">
      <alignment wrapText="1"/>
    </xf>
    <xf numFmtId="177" fontId="0" fillId="5" borderId="15" xfId="0" applyNumberFormat="1" applyFill="1" applyBorder="1" applyAlignment="1">
      <alignment/>
    </xf>
    <xf numFmtId="179" fontId="0" fillId="0" borderId="16" xfId="0" applyNumberFormat="1" applyFill="1" applyBorder="1" applyAlignment="1">
      <alignment/>
    </xf>
    <xf numFmtId="179" fontId="0" fillId="5" borderId="17" xfId="0" applyNumberFormat="1" applyFill="1" applyBorder="1" applyAlignment="1">
      <alignment/>
    </xf>
    <xf numFmtId="179" fontId="0" fillId="5" borderId="20" xfId="0" applyNumberFormat="1" applyFill="1" applyBorder="1" applyAlignment="1">
      <alignment/>
    </xf>
    <xf numFmtId="0" fontId="0" fillId="4" borderId="16" xfId="0" applyFill="1" applyBorder="1" applyAlignment="1">
      <alignment wrapText="1"/>
    </xf>
    <xf numFmtId="0" fontId="0" fillId="4" borderId="11" xfId="0" applyFill="1" applyBorder="1" applyAlignment="1">
      <alignment wrapText="1"/>
    </xf>
    <xf numFmtId="0" fontId="0" fillId="0" borderId="11" xfId="0" applyFill="1" applyBorder="1" applyAlignment="1">
      <alignment/>
    </xf>
    <xf numFmtId="179" fontId="0" fillId="0" borderId="17" xfId="0" applyNumberForma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バンドギャップ電圧と室温(26.3℃）電圧による特性図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14375"/>
          <c:w val="0.80525"/>
          <c:h val="0.83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'特性図'!$A$4</c:f>
              <c:strCache>
                <c:ptCount val="1"/>
                <c:pt idx="0">
                  <c:v>AthlonXP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('特性図'!$B$3,'特性図'!$D$3)</c:f>
              <c:numCache/>
            </c:numRef>
          </c:xVal>
          <c:yVal>
            <c:numRef>
              <c:f>('特性図'!$B$4,'特性図'!$D$4)</c:f>
              <c:numCache/>
            </c:numRef>
          </c:yVal>
          <c:smooth val="0"/>
        </c:ser>
        <c:ser>
          <c:idx val="1"/>
          <c:order val="1"/>
          <c:tx>
            <c:strRef>
              <c:f>'特性図'!$A$5</c:f>
              <c:strCache>
                <c:ptCount val="1"/>
                <c:pt idx="0">
                  <c:v>Celeron336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('特性図'!$B$3,'特性図'!$D$3)</c:f>
              <c:numCache/>
            </c:numRef>
          </c:xVal>
          <c:yVal>
            <c:numRef>
              <c:f>('特性図'!$B$5,'特性図'!$D$5)</c:f>
              <c:numCache/>
            </c:numRef>
          </c:yVal>
          <c:smooth val="0"/>
        </c:ser>
        <c:axId val="32013416"/>
        <c:axId val="19685289"/>
      </c:scatterChart>
      <c:valAx>
        <c:axId val="320134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絶対温度</a:t>
                </a:r>
              </a:p>
            </c:rich>
          </c:tx>
          <c:layout>
            <c:manualLayout>
              <c:xMode val="factor"/>
              <c:yMode val="factor"/>
              <c:x val="0.02025"/>
              <c:y val="0.15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685289"/>
        <c:crosses val="autoZero"/>
        <c:crossBetween val="midCat"/>
        <c:dispUnits/>
      </c:valAx>
      <c:valAx>
        <c:axId val="19685289"/>
        <c:scaling>
          <c:orientation val="minMax"/>
          <c:min val="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ｍＶ</a:t>
                </a:r>
              </a:p>
            </c:rich>
          </c:tx>
          <c:layout>
            <c:manualLayout>
              <c:xMode val="factor"/>
              <c:yMode val="factor"/>
              <c:x val="0.0247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;[Red]\(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01341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1"/>
          <c:y val="0.236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9</xdr:row>
      <xdr:rowOff>19050</xdr:rowOff>
    </xdr:from>
    <xdr:to>
      <xdr:col>8</xdr:col>
      <xdr:colOff>523875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1743075" y="1590675"/>
        <a:ext cx="462915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1">
      <selection activeCell="B15" sqref="B15"/>
    </sheetView>
  </sheetViews>
  <sheetFormatPr defaultColWidth="9.00390625" defaultRowHeight="13.5"/>
  <cols>
    <col min="1" max="1" width="13.75390625" style="0" customWidth="1"/>
  </cols>
  <sheetData>
    <row r="1" spans="3:11" ht="13.5">
      <c r="C1" s="71" t="s">
        <v>16</v>
      </c>
      <c r="D1" s="42"/>
      <c r="E1" s="40"/>
      <c r="F1" s="41"/>
      <c r="G1" s="41" t="s">
        <v>17</v>
      </c>
      <c r="H1" s="41"/>
      <c r="I1" s="41"/>
      <c r="J1" s="41"/>
      <c r="K1" s="42"/>
    </row>
    <row r="2" spans="1:11" ht="13.5">
      <c r="A2" s="1" t="s">
        <v>0</v>
      </c>
      <c r="B2" s="54">
        <v>-273.15</v>
      </c>
      <c r="C2" s="72">
        <v>25.4</v>
      </c>
      <c r="D2" s="73">
        <v>26.3</v>
      </c>
      <c r="E2" s="81">
        <v>30</v>
      </c>
      <c r="F2" s="37">
        <v>40</v>
      </c>
      <c r="G2" s="37">
        <v>50</v>
      </c>
      <c r="H2" s="35">
        <v>60</v>
      </c>
      <c r="I2" s="35">
        <v>70</v>
      </c>
      <c r="J2" s="35">
        <v>80</v>
      </c>
      <c r="K2" s="82">
        <v>90</v>
      </c>
    </row>
    <row r="3" spans="1:11" ht="13.5">
      <c r="A3" s="1" t="s">
        <v>1</v>
      </c>
      <c r="B3" s="55">
        <v>0</v>
      </c>
      <c r="C3" s="44">
        <f aca="true" t="shared" si="0" ref="C3:K3">C2+273.15</f>
        <v>298.54999999999995</v>
      </c>
      <c r="D3" s="74">
        <f t="shared" si="0"/>
        <v>299.45</v>
      </c>
      <c r="E3" s="44">
        <f t="shared" si="0"/>
        <v>303.15</v>
      </c>
      <c r="F3" s="4">
        <f t="shared" si="0"/>
        <v>313.15</v>
      </c>
      <c r="G3" s="4">
        <f t="shared" si="0"/>
        <v>323.15</v>
      </c>
      <c r="H3" s="4">
        <f t="shared" si="0"/>
        <v>333.15</v>
      </c>
      <c r="I3" s="4">
        <f t="shared" si="0"/>
        <v>343.15</v>
      </c>
      <c r="J3" s="4">
        <f t="shared" si="0"/>
        <v>353.15</v>
      </c>
      <c r="K3" s="45">
        <f t="shared" si="0"/>
        <v>363.15</v>
      </c>
    </row>
    <row r="4" spans="1:11" ht="13.5">
      <c r="A4" s="1" t="s">
        <v>2</v>
      </c>
      <c r="B4" s="56">
        <v>1205</v>
      </c>
      <c r="C4" s="75">
        <v>661.7</v>
      </c>
      <c r="D4" s="76">
        <v>660</v>
      </c>
      <c r="E4" s="44">
        <v>653.1</v>
      </c>
      <c r="F4" s="4">
        <v>635</v>
      </c>
      <c r="G4" s="4">
        <v>616.7</v>
      </c>
      <c r="H4" s="4">
        <v>598.5</v>
      </c>
      <c r="I4" s="4">
        <v>580.5</v>
      </c>
      <c r="J4" s="4">
        <v>562.3</v>
      </c>
      <c r="K4" s="83">
        <v>544.1</v>
      </c>
    </row>
    <row r="5" spans="1:11" ht="14.25" thickBot="1">
      <c r="A5" s="6" t="s">
        <v>3</v>
      </c>
      <c r="B5" s="38">
        <v>1205</v>
      </c>
      <c r="C5" s="61">
        <v>647.4</v>
      </c>
      <c r="D5" s="77">
        <v>645.7</v>
      </c>
      <c r="E5" s="47">
        <v>638.7</v>
      </c>
      <c r="F5" s="8">
        <v>619.5</v>
      </c>
      <c r="G5" s="8">
        <v>600.3</v>
      </c>
      <c r="H5" s="8">
        <v>581.2</v>
      </c>
      <c r="I5" s="7">
        <v>562</v>
      </c>
      <c r="J5" s="8">
        <v>542.6</v>
      </c>
      <c r="K5" s="48">
        <v>523.3</v>
      </c>
    </row>
    <row r="6" spans="1:11" s="12" customFormat="1" ht="14.25" thickTop="1">
      <c r="A6" s="9" t="s">
        <v>4</v>
      </c>
      <c r="B6" s="39"/>
      <c r="C6" s="78">
        <v>1.8198</v>
      </c>
      <c r="D6" s="79">
        <v>1.82</v>
      </c>
      <c r="E6" s="49">
        <v>1.8206</v>
      </c>
      <c r="F6" s="10">
        <v>1.8202</v>
      </c>
      <c r="G6" s="10">
        <v>1.8205</v>
      </c>
      <c r="H6" s="10">
        <v>1.8205</v>
      </c>
      <c r="I6" s="10">
        <v>1.8199</v>
      </c>
      <c r="J6" s="10">
        <v>1.8199</v>
      </c>
      <c r="K6" s="84">
        <v>1.8199</v>
      </c>
    </row>
    <row r="7" spans="1:11" s="12" customFormat="1" ht="14.25" thickBot="1">
      <c r="A7" s="13" t="s">
        <v>5</v>
      </c>
      <c r="B7" s="39"/>
      <c r="C7" s="51">
        <v>1.8677</v>
      </c>
      <c r="D7" s="80">
        <v>1.8678</v>
      </c>
      <c r="E7" s="51">
        <v>1.8681</v>
      </c>
      <c r="F7" s="52">
        <v>1.8697</v>
      </c>
      <c r="G7" s="52">
        <v>1.8713</v>
      </c>
      <c r="H7" s="52">
        <v>1.8724</v>
      </c>
      <c r="I7" s="52">
        <v>1.8738</v>
      </c>
      <c r="J7" s="52">
        <v>1.8757</v>
      </c>
      <c r="K7" s="53">
        <v>1.8772</v>
      </c>
    </row>
  </sheetData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5"/>
  <sheetViews>
    <sheetView tabSelected="1" workbookViewId="0" topLeftCell="A1">
      <selection activeCell="H29" sqref="H29"/>
    </sheetView>
  </sheetViews>
  <sheetFormatPr defaultColWidth="9.00390625" defaultRowHeight="13.5"/>
  <cols>
    <col min="1" max="1" width="19.25390625" style="0" customWidth="1"/>
    <col min="2" max="2" width="7.50390625" style="0" customWidth="1"/>
    <col min="3" max="3" width="8.25390625" style="0" customWidth="1"/>
    <col min="4" max="4" width="7.375" style="0" customWidth="1"/>
    <col min="5" max="5" width="7.875" style="0" customWidth="1"/>
    <col min="6" max="6" width="7.00390625" style="0" customWidth="1"/>
    <col min="7" max="7" width="8.00390625" style="0" customWidth="1"/>
    <col min="10" max="10" width="9.50390625" style="0" customWidth="1"/>
    <col min="11" max="11" width="8.25390625" style="0" customWidth="1"/>
    <col min="12" max="12" width="7.375" style="0" customWidth="1"/>
  </cols>
  <sheetData>
    <row r="1" ht="14.25" thickBot="1"/>
    <row r="2" spans="3:17" ht="13.5">
      <c r="C2" s="40"/>
      <c r="D2" s="41"/>
      <c r="E2" s="41"/>
      <c r="F2" s="41"/>
      <c r="G2" s="41" t="s">
        <v>16</v>
      </c>
      <c r="H2" s="41"/>
      <c r="I2" s="41"/>
      <c r="J2" s="42"/>
      <c r="K2" s="40"/>
      <c r="L2" s="41"/>
      <c r="M2" s="41"/>
      <c r="N2" s="41" t="s">
        <v>23</v>
      </c>
      <c r="O2" s="41"/>
      <c r="P2" s="41"/>
      <c r="Q2" s="42"/>
    </row>
    <row r="3" spans="1:17" ht="13.5">
      <c r="A3" s="1" t="s">
        <v>0</v>
      </c>
      <c r="B3" s="54">
        <v>-273.15</v>
      </c>
      <c r="C3" s="57">
        <v>22.5</v>
      </c>
      <c r="D3" s="2">
        <v>25</v>
      </c>
      <c r="E3" s="2">
        <v>25.4</v>
      </c>
      <c r="F3" s="2">
        <v>26.3</v>
      </c>
      <c r="G3" s="2">
        <v>26.6</v>
      </c>
      <c r="H3" s="2">
        <v>27</v>
      </c>
      <c r="I3" s="2">
        <v>28.2</v>
      </c>
      <c r="J3" s="58">
        <v>28.6</v>
      </c>
      <c r="K3" s="69">
        <v>30</v>
      </c>
      <c r="L3" s="25">
        <v>40</v>
      </c>
      <c r="M3" s="25">
        <v>50</v>
      </c>
      <c r="N3" s="3">
        <v>60</v>
      </c>
      <c r="O3" s="3">
        <v>70</v>
      </c>
      <c r="P3" s="3">
        <v>80</v>
      </c>
      <c r="Q3" s="43">
        <v>90</v>
      </c>
    </row>
    <row r="4" spans="1:17" ht="13.5">
      <c r="A4" s="1" t="s">
        <v>1</v>
      </c>
      <c r="B4" s="55">
        <v>0</v>
      </c>
      <c r="C4" s="44">
        <f aca="true" t="shared" si="0" ref="C4:Q4">C3+273.15</f>
        <v>295.65</v>
      </c>
      <c r="D4" s="4">
        <f t="shared" si="0"/>
        <v>298.15</v>
      </c>
      <c r="E4" s="4">
        <f t="shared" si="0"/>
        <v>298.54999999999995</v>
      </c>
      <c r="F4" s="4">
        <f t="shared" si="0"/>
        <v>299.45</v>
      </c>
      <c r="G4" s="4">
        <f t="shared" si="0"/>
        <v>299.75</v>
      </c>
      <c r="H4" s="4">
        <f t="shared" si="0"/>
        <v>300.15</v>
      </c>
      <c r="I4" s="4">
        <f t="shared" si="0"/>
        <v>301.34999999999997</v>
      </c>
      <c r="J4" s="45">
        <f t="shared" si="0"/>
        <v>301.75</v>
      </c>
      <c r="K4" s="44">
        <f t="shared" si="0"/>
        <v>303.15</v>
      </c>
      <c r="L4" s="4">
        <f t="shared" si="0"/>
        <v>313.15</v>
      </c>
      <c r="M4" s="4">
        <f t="shared" si="0"/>
        <v>323.15</v>
      </c>
      <c r="N4" s="4">
        <f t="shared" si="0"/>
        <v>333.15</v>
      </c>
      <c r="O4" s="4">
        <f t="shared" si="0"/>
        <v>343.15</v>
      </c>
      <c r="P4" s="4">
        <f t="shared" si="0"/>
        <v>353.15</v>
      </c>
      <c r="Q4" s="45">
        <f t="shared" si="0"/>
        <v>363.15</v>
      </c>
    </row>
    <row r="5" spans="1:17" ht="13.5">
      <c r="A5" s="1" t="s">
        <v>2</v>
      </c>
      <c r="B5" s="56">
        <v>1205</v>
      </c>
      <c r="C5" s="59">
        <v>667.5</v>
      </c>
      <c r="D5" s="5">
        <v>662.8</v>
      </c>
      <c r="E5" s="5">
        <v>661.7</v>
      </c>
      <c r="F5" s="5">
        <v>660</v>
      </c>
      <c r="G5" s="5">
        <v>659.5</v>
      </c>
      <c r="H5" s="5">
        <v>658.7</v>
      </c>
      <c r="I5" s="5">
        <v>656.4</v>
      </c>
      <c r="J5" s="60">
        <v>655.7</v>
      </c>
      <c r="K5" s="44">
        <v>653.1</v>
      </c>
      <c r="L5" s="4">
        <v>635</v>
      </c>
      <c r="M5" s="4">
        <v>616.7</v>
      </c>
      <c r="N5" s="4">
        <v>598.5</v>
      </c>
      <c r="O5" s="4">
        <v>580.5</v>
      </c>
      <c r="P5" s="4">
        <v>562.3</v>
      </c>
      <c r="Q5" s="46">
        <v>544.1</v>
      </c>
    </row>
    <row r="6" spans="1:17" ht="14.25" thickBot="1">
      <c r="A6" s="6" t="s">
        <v>3</v>
      </c>
      <c r="B6" s="38">
        <v>1205</v>
      </c>
      <c r="C6" s="61">
        <v>652.8</v>
      </c>
      <c r="D6" s="7">
        <v>648.6</v>
      </c>
      <c r="E6" s="7">
        <v>647.4</v>
      </c>
      <c r="F6" s="7">
        <v>645.7</v>
      </c>
      <c r="G6" s="7">
        <v>645.1</v>
      </c>
      <c r="H6" s="7">
        <v>644.3</v>
      </c>
      <c r="I6" s="7">
        <v>642</v>
      </c>
      <c r="J6" s="62">
        <v>641.4</v>
      </c>
      <c r="K6" s="47">
        <v>638.7</v>
      </c>
      <c r="L6" s="8">
        <v>619.5</v>
      </c>
      <c r="M6" s="8">
        <v>600.3</v>
      </c>
      <c r="N6" s="8">
        <v>581.2</v>
      </c>
      <c r="O6" s="7">
        <v>562</v>
      </c>
      <c r="P6" s="8">
        <v>542.6</v>
      </c>
      <c r="Q6" s="48">
        <v>523.3</v>
      </c>
    </row>
    <row r="7" spans="1:17" s="12" customFormat="1" ht="14.25" thickTop="1">
      <c r="A7" s="9" t="s">
        <v>4</v>
      </c>
      <c r="B7" s="39"/>
      <c r="C7" s="63">
        <v>1.818</v>
      </c>
      <c r="D7" s="36">
        <v>1.8185</v>
      </c>
      <c r="E7" s="11">
        <v>1.8198</v>
      </c>
      <c r="F7" s="11">
        <v>1.82</v>
      </c>
      <c r="G7" s="30">
        <v>1.8198</v>
      </c>
      <c r="H7" s="10">
        <v>1.8201</v>
      </c>
      <c r="I7" s="10">
        <v>1.8205</v>
      </c>
      <c r="J7" s="64">
        <v>1.8204</v>
      </c>
      <c r="K7" s="49">
        <v>1.8206</v>
      </c>
      <c r="L7" s="10">
        <v>1.8202</v>
      </c>
      <c r="M7" s="10">
        <v>1.8205</v>
      </c>
      <c r="N7" s="10">
        <v>1.8205</v>
      </c>
      <c r="O7" s="10">
        <v>1.8199</v>
      </c>
      <c r="P7" s="10">
        <v>1.8199</v>
      </c>
      <c r="Q7" s="50">
        <v>1.8199</v>
      </c>
    </row>
    <row r="8" spans="1:17" s="12" customFormat="1" ht="14.25" thickBot="1">
      <c r="A8" s="13" t="s">
        <v>5</v>
      </c>
      <c r="B8" s="39"/>
      <c r="C8" s="70">
        <v>1.8677</v>
      </c>
      <c r="D8" s="65">
        <v>1.8662</v>
      </c>
      <c r="E8" s="66">
        <v>1.8677</v>
      </c>
      <c r="F8" s="66">
        <v>1.8678</v>
      </c>
      <c r="G8" s="52">
        <v>1.8679</v>
      </c>
      <c r="H8" s="67">
        <v>1.8681</v>
      </c>
      <c r="I8" s="67">
        <v>1.8683</v>
      </c>
      <c r="J8" s="68">
        <v>1.8678</v>
      </c>
      <c r="K8" s="51">
        <v>1.8681</v>
      </c>
      <c r="L8" s="52">
        <v>1.8697</v>
      </c>
      <c r="M8" s="52">
        <v>1.8713</v>
      </c>
      <c r="N8" s="52">
        <v>1.8724</v>
      </c>
      <c r="O8" s="52">
        <v>1.8738</v>
      </c>
      <c r="P8" s="52">
        <v>1.8757</v>
      </c>
      <c r="Q8" s="53">
        <v>1.8772</v>
      </c>
    </row>
    <row r="9" spans="1:16" s="12" customFormat="1" ht="13.5">
      <c r="A9" s="26"/>
      <c r="B9" s="27"/>
      <c r="C9" s="27"/>
      <c r="D9" s="27"/>
      <c r="E9" s="27"/>
      <c r="F9" s="27"/>
      <c r="G9" s="27"/>
      <c r="H9" s="29"/>
      <c r="I9" s="29"/>
      <c r="J9" s="27"/>
      <c r="K9" s="27"/>
      <c r="L9" s="27"/>
      <c r="M9" s="27"/>
      <c r="N9" s="27"/>
      <c r="O9" s="27"/>
      <c r="P9" s="27"/>
    </row>
    <row r="10" spans="1:11" ht="13.5">
      <c r="A10" s="16"/>
      <c r="C10" s="28" t="s">
        <v>18</v>
      </c>
      <c r="G10" s="28" t="s">
        <v>19</v>
      </c>
      <c r="K10" s="28" t="s">
        <v>21</v>
      </c>
    </row>
    <row r="11" spans="2:12" ht="13.5">
      <c r="B11" s="17"/>
      <c r="C11" s="4" t="s">
        <v>6</v>
      </c>
      <c r="D11" s="18" t="s">
        <v>7</v>
      </c>
      <c r="F11" s="17"/>
      <c r="G11" s="4" t="s">
        <v>6</v>
      </c>
      <c r="H11" s="18" t="s">
        <v>7</v>
      </c>
      <c r="J11" s="17"/>
      <c r="K11" s="4" t="s">
        <v>6</v>
      </c>
      <c r="L11" s="18" t="s">
        <v>7</v>
      </c>
    </row>
    <row r="12" spans="2:13" ht="13.5">
      <c r="B12" s="19" t="s">
        <v>8</v>
      </c>
      <c r="C12" s="14">
        <f>273.15+D12</f>
        <v>298.15</v>
      </c>
      <c r="D12" s="20">
        <v>25</v>
      </c>
      <c r="F12" s="19" t="s">
        <v>8</v>
      </c>
      <c r="G12" s="14">
        <f>273.15+H12</f>
        <v>298.15</v>
      </c>
      <c r="H12" s="20">
        <v>25</v>
      </c>
      <c r="J12" s="19" t="s">
        <v>8</v>
      </c>
      <c r="K12" s="14">
        <f>273.15+L12</f>
        <v>298.15</v>
      </c>
      <c r="L12" s="20">
        <v>25</v>
      </c>
      <c r="M12" t="s">
        <v>9</v>
      </c>
    </row>
    <row r="13" spans="2:12" ht="13.5">
      <c r="B13" s="4" t="s">
        <v>10</v>
      </c>
      <c r="C13" s="15">
        <f>-1.8198*C12+1205</f>
        <v>662.42663</v>
      </c>
      <c r="D13" s="17"/>
      <c r="F13" s="4" t="s">
        <v>10</v>
      </c>
      <c r="G13" s="15">
        <f>-1.82*G12+1205</f>
        <v>662.3670000000001</v>
      </c>
      <c r="H13" s="17"/>
      <c r="J13" s="4" t="s">
        <v>10</v>
      </c>
      <c r="K13" s="15">
        <f>-1.818*K12+1205</f>
        <v>662.9633</v>
      </c>
      <c r="L13" s="17"/>
    </row>
    <row r="15" spans="2:12" ht="13.5">
      <c r="B15" s="4" t="s">
        <v>8</v>
      </c>
      <c r="C15" s="15">
        <f>(1205-C16)/1.8198</f>
        <v>332.1793603692713</v>
      </c>
      <c r="D15" s="15">
        <v>59</v>
      </c>
      <c r="F15" s="4" t="s">
        <v>8</v>
      </c>
      <c r="G15" s="15">
        <f>(1205-G16)/1.82</f>
        <v>332.1428571428571</v>
      </c>
      <c r="H15" s="15">
        <f>G15-273.15</f>
        <v>58.99285714285713</v>
      </c>
      <c r="J15" s="4" t="s">
        <v>8</v>
      </c>
      <c r="K15" s="15">
        <f>(1205-K16)/1.818</f>
        <v>332.5082508250825</v>
      </c>
      <c r="L15" s="15">
        <f>K15-273.15</f>
        <v>59.35825082508251</v>
      </c>
    </row>
    <row r="16" spans="2:12" ht="13.5">
      <c r="B16" s="4" t="s">
        <v>10</v>
      </c>
      <c r="C16" s="21">
        <v>600.5</v>
      </c>
      <c r="D16" t="s">
        <v>11</v>
      </c>
      <c r="F16" s="4" t="s">
        <v>10</v>
      </c>
      <c r="G16" s="21">
        <v>600.5</v>
      </c>
      <c r="H16" t="s">
        <v>11</v>
      </c>
      <c r="J16" s="4" t="s">
        <v>10</v>
      </c>
      <c r="K16" s="21">
        <v>600.5</v>
      </c>
      <c r="L16" t="s">
        <v>11</v>
      </c>
    </row>
    <row r="19" spans="3:13" ht="13.5">
      <c r="C19" s="28" t="s">
        <v>20</v>
      </c>
      <c r="G19" s="28" t="s">
        <v>22</v>
      </c>
      <c r="J19" s="17"/>
      <c r="K19" s="31"/>
      <c r="L19" s="17"/>
      <c r="M19" s="17"/>
    </row>
    <row r="20" spans="3:13" ht="13.5">
      <c r="C20" s="4" t="s">
        <v>12</v>
      </c>
      <c r="D20" t="s">
        <v>13</v>
      </c>
      <c r="G20" s="4" t="s">
        <v>12</v>
      </c>
      <c r="H20" t="s">
        <v>13</v>
      </c>
      <c r="J20" s="17"/>
      <c r="K20" s="17"/>
      <c r="L20" s="17"/>
      <c r="M20" s="17"/>
    </row>
    <row r="21" spans="2:13" ht="13.5">
      <c r="B21" s="4" t="s">
        <v>14</v>
      </c>
      <c r="C21" s="4">
        <f>273.15+D21</f>
        <v>300.15</v>
      </c>
      <c r="D21" s="20">
        <v>27</v>
      </c>
      <c r="F21" s="4" t="s">
        <v>14</v>
      </c>
      <c r="G21" s="4">
        <f>273.15+H21</f>
        <v>300.15</v>
      </c>
      <c r="H21" s="20">
        <v>27</v>
      </c>
      <c r="I21" t="s">
        <v>9</v>
      </c>
      <c r="J21" s="17"/>
      <c r="K21" s="17"/>
      <c r="L21" s="34"/>
      <c r="M21" s="17"/>
    </row>
    <row r="22" spans="2:13" ht="13.5">
      <c r="B22" s="4" t="s">
        <v>15</v>
      </c>
      <c r="C22" s="15">
        <f>-1.8677*C21+1205</f>
        <v>644.409845</v>
      </c>
      <c r="F22" s="4" t="s">
        <v>15</v>
      </c>
      <c r="G22" s="15">
        <f>-1.8678*G21+1205</f>
        <v>644.3798300000001</v>
      </c>
      <c r="J22" s="17"/>
      <c r="K22" s="24"/>
      <c r="L22" s="17"/>
      <c r="M22" s="17"/>
    </row>
    <row r="23" spans="10:13" ht="13.5">
      <c r="J23" s="17"/>
      <c r="K23" s="17"/>
      <c r="L23" s="17"/>
      <c r="M23" s="17"/>
    </row>
    <row r="24" spans="2:13" ht="13.5">
      <c r="B24" s="4" t="s">
        <v>14</v>
      </c>
      <c r="C24" s="22">
        <f>(1205-C25)/1.8677</f>
        <v>301.76152487016117</v>
      </c>
      <c r="D24" s="23">
        <f>C24-273.15</f>
        <v>28.61152487016119</v>
      </c>
      <c r="F24" s="4" t="s">
        <v>14</v>
      </c>
      <c r="G24" s="22">
        <f>(1205-G25)/1.8678</f>
        <v>301.7453688831781</v>
      </c>
      <c r="H24" s="23">
        <f>G24-273.15</f>
        <v>28.59536888317814</v>
      </c>
      <c r="J24" s="17"/>
      <c r="K24" s="32"/>
      <c r="L24" s="33"/>
      <c r="M24" s="17"/>
    </row>
    <row r="25" spans="2:13" ht="13.5">
      <c r="B25" s="4" t="s">
        <v>15</v>
      </c>
      <c r="C25" s="20">
        <v>641.4</v>
      </c>
      <c r="D25" t="s">
        <v>11</v>
      </c>
      <c r="F25" s="4" t="s">
        <v>15</v>
      </c>
      <c r="G25" s="20">
        <v>641.4</v>
      </c>
      <c r="H25" t="s">
        <v>11</v>
      </c>
      <c r="J25" s="17"/>
      <c r="K25" s="34"/>
      <c r="L25" s="17"/>
      <c r="M25" s="17"/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lemon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yamashita</dc:creator>
  <cp:keywords/>
  <dc:description/>
  <cp:lastModifiedBy>yamashita</cp:lastModifiedBy>
  <cp:lastPrinted>2002-06-28T12:00:38Z</cp:lastPrinted>
  <dcterms:created xsi:type="dcterms:W3CDTF">2002-06-23T05:43:30Z</dcterms:created>
  <dcterms:modified xsi:type="dcterms:W3CDTF">2002-07-15T13:19:29Z</dcterms:modified>
  <cp:category/>
  <cp:version/>
  <cp:contentType/>
  <cp:contentStatus/>
</cp:coreProperties>
</file>